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888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'Sheet1'!$A$1:$K$131</definedName>
  </definedNames>
  <calcPr fullCalcOnLoad="1"/>
</workbook>
</file>

<file path=xl/sharedStrings.xml><?xml version="1.0" encoding="utf-8"?>
<sst xmlns="http://schemas.openxmlformats.org/spreadsheetml/2006/main" count="213" uniqueCount="116">
  <si>
    <t>ALEKSANDRA ÇOLLAKU</t>
  </si>
  <si>
    <t>NR</t>
  </si>
  <si>
    <t>LEK</t>
  </si>
  <si>
    <t>USD</t>
  </si>
  <si>
    <t>20.03.02</t>
  </si>
  <si>
    <t>06.04.02</t>
  </si>
  <si>
    <t>15.04.02</t>
  </si>
  <si>
    <t xml:space="preserve">EUROPA 2002  </t>
  </si>
  <si>
    <t>01.05.02</t>
  </si>
  <si>
    <t>06.05.02</t>
  </si>
  <si>
    <t>12.05.02</t>
  </si>
  <si>
    <t>17.05.02</t>
  </si>
  <si>
    <t>16.06.02</t>
  </si>
  <si>
    <t>03.07.02</t>
  </si>
  <si>
    <t>12.09.02</t>
  </si>
  <si>
    <t>06.10.02</t>
  </si>
  <si>
    <t>28.11.02</t>
  </si>
  <si>
    <t>04.12.02</t>
  </si>
  <si>
    <t>S E</t>
  </si>
  <si>
    <t>EMISSIONS</t>
  </si>
  <si>
    <t>T</t>
  </si>
  <si>
    <t>S /</t>
  </si>
  <si>
    <t>S</t>
  </si>
  <si>
    <t>DATE</t>
  </si>
  <si>
    <t>OF</t>
  </si>
  <si>
    <t>ISSUE</t>
  </si>
  <si>
    <t>REPUBLIC OF ALBANIA</t>
  </si>
  <si>
    <t>ALBANIAN POST</t>
  </si>
  <si>
    <t>"RESHIT COLLAKU" STR</t>
  </si>
  <si>
    <t>TIRANA, ALBANIA</t>
  </si>
  <si>
    <t>TEL:+355 4 229 696</t>
  </si>
  <si>
    <t>FAX:+355 4 232 133</t>
  </si>
  <si>
    <t>GENERAL DIRECTOR</t>
  </si>
  <si>
    <t>COSTUMES</t>
  </si>
  <si>
    <t>CARTOONS</t>
  </si>
  <si>
    <t xml:space="preserve">MEDITERRANEAN </t>
  </si>
  <si>
    <t>WORLD FOOTBALL</t>
  </si>
  <si>
    <t>CHAMPIONSHIP</t>
  </si>
  <si>
    <t>CACTUS</t>
  </si>
  <si>
    <t>BLOOD DONATION</t>
  </si>
  <si>
    <t>FAMOUS ARTISTS</t>
  </si>
  <si>
    <t>90 ANNIV. OF</t>
  </si>
  <si>
    <t>INDIPENDENCE</t>
  </si>
  <si>
    <t>90 ANNIV. I PTT</t>
  </si>
  <si>
    <t>ALBANIAN NATIONAL</t>
  </si>
  <si>
    <t>a) set</t>
  </si>
  <si>
    <t>b) booklet</t>
  </si>
  <si>
    <t>"CIRCUS"</t>
  </si>
  <si>
    <t xml:space="preserve">     PRICE OF EMISSIONS</t>
  </si>
  <si>
    <t xml:space="preserve">          PRICE OF FDC</t>
  </si>
  <si>
    <t>FAIRPLACES</t>
  </si>
  <si>
    <t xml:space="preserve">                     ISSUE PROGRAMME FOR 2002</t>
  </si>
  <si>
    <t>1 USD = 140 LEK</t>
  </si>
  <si>
    <t>a)2.6</t>
  </si>
  <si>
    <t xml:space="preserve">FAUNA OF </t>
  </si>
  <si>
    <t>MEDITERRANEAN</t>
  </si>
  <si>
    <t>SEA</t>
  </si>
  <si>
    <t xml:space="preserve"> </t>
  </si>
  <si>
    <t>HERALDICS</t>
  </si>
  <si>
    <t xml:space="preserve">ALBANIAN </t>
  </si>
  <si>
    <t>SPORTSMEN</t>
  </si>
  <si>
    <t xml:space="preserve">FAMOUS </t>
  </si>
  <si>
    <t>b)3.5</t>
  </si>
  <si>
    <t>a)1.5</t>
  </si>
  <si>
    <t>b)6.8</t>
  </si>
  <si>
    <t xml:space="preserve">       ISSUE PROGRAMME FOR 2002 (SUPPLEMENT)</t>
  </si>
  <si>
    <t>IFSDA</t>
  </si>
  <si>
    <t>TERRORISM</t>
  </si>
  <si>
    <t xml:space="preserve">AGAINST    </t>
  </si>
  <si>
    <t>01.09.02</t>
  </si>
  <si>
    <t>11.09.02</t>
  </si>
  <si>
    <t>01.04.03</t>
  </si>
  <si>
    <t>06.04.03</t>
  </si>
  <si>
    <t>15.04.03</t>
  </si>
  <si>
    <t>30.04.03</t>
  </si>
  <si>
    <t>05.05.03</t>
  </si>
  <si>
    <t>12.05.03</t>
  </si>
  <si>
    <t>17.05.03</t>
  </si>
  <si>
    <t>20.06.03</t>
  </si>
  <si>
    <t>20.08.03</t>
  </si>
  <si>
    <t>02.09.03</t>
  </si>
  <si>
    <t>20.09.03</t>
  </si>
  <si>
    <t>06.10.03</t>
  </si>
  <si>
    <t>20.10.03</t>
  </si>
  <si>
    <t>01.11.03</t>
  </si>
  <si>
    <t>NATIONAL</t>
  </si>
  <si>
    <t>a)set</t>
  </si>
  <si>
    <t>b)booklet</t>
  </si>
  <si>
    <t>ANIMATED FILMS</t>
  </si>
  <si>
    <t>CASTELS</t>
  </si>
  <si>
    <t xml:space="preserve">EUROPE 2003  </t>
  </si>
  <si>
    <t>90 ANNIVERSARY OF</t>
  </si>
  <si>
    <t>ALBANIAN STAMP</t>
  </si>
  <si>
    <t>HERALDIC</t>
  </si>
  <si>
    <t>b)prestige book</t>
  </si>
  <si>
    <t>ALBANIAN FLORA</t>
  </si>
  <si>
    <t xml:space="preserve">ILLYRIAN </t>
  </si>
  <si>
    <t>EMPERORS</t>
  </si>
  <si>
    <t>ALBANIAN FAUNA</t>
  </si>
  <si>
    <t>ALBANIAN FOOTBALL</t>
  </si>
  <si>
    <t>WORLD FAMOUS</t>
  </si>
  <si>
    <t>ARTISTS</t>
  </si>
  <si>
    <t>NATURAL</t>
  </si>
  <si>
    <t>MONUMENTS</t>
  </si>
  <si>
    <t>100 ANNIV. OF FRANCE</t>
  </si>
  <si>
    <t>BICYCLE RACING TOUR</t>
  </si>
  <si>
    <t>a)3.6</t>
  </si>
  <si>
    <t>b)4.6</t>
  </si>
  <si>
    <t>a)2.2</t>
  </si>
  <si>
    <t>b) 10</t>
  </si>
  <si>
    <t>BEATIFICATION OF</t>
  </si>
  <si>
    <t>MOTHER TERESA</t>
  </si>
  <si>
    <t>19.10.03</t>
  </si>
  <si>
    <t>EUR</t>
  </si>
  <si>
    <t>"RESHIT COLLAKU" STR 4</t>
  </si>
  <si>
    <t xml:space="preserve">                     ISSUE PROGRAMME 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</si>
</sst>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169" fontId="7" fillId="0" borderId="25" xfId="0" applyNumberFormat="1" applyFont="1" applyBorder="1" applyAlignment="1">
      <alignment/>
    </xf>
    <xf numFmtId="0" fontId="7" fillId="0" borderId="15" xfId="0" applyFont="1" applyBorder="1" applyAlignment="1">
      <alignment/>
    </xf>
    <xf numFmtId="169" fontId="7" fillId="0" borderId="15" xfId="0" applyNumberFormat="1" applyFont="1" applyBorder="1" applyAlignment="1">
      <alignment/>
    </xf>
    <xf numFmtId="16" fontId="7" fillId="0" borderId="22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/>
    </xf>
    <xf numFmtId="16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69" fontId="7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/>
    </xf>
    <xf numFmtId="169" fontId="7" fillId="0" borderId="26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6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7" xfId="0" applyFont="1" applyBorder="1" applyAlignment="1">
      <alignment/>
    </xf>
    <xf numFmtId="169" fontId="7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A1" sqref="A1:IV113"/>
    </sheetView>
  </sheetViews>
  <sheetFormatPr defaultColWidth="9.140625" defaultRowHeight="12.75"/>
  <cols>
    <col min="1" max="1" width="6.57421875" style="0" customWidth="1"/>
    <col min="2" max="2" width="34.57421875" style="0" customWidth="1"/>
    <col min="4" max="4" width="9.57421875" style="0" bestFit="1" customWidth="1"/>
    <col min="11" max="11" width="13.8515625" style="0" customWidth="1"/>
  </cols>
  <sheetData>
    <row r="1" spans="1:11" ht="25.5" customHeight="1">
      <c r="A1" s="7" t="s">
        <v>26</v>
      </c>
      <c r="B1" s="7"/>
      <c r="C1" s="7"/>
      <c r="D1" s="7"/>
      <c r="E1" s="7"/>
      <c r="F1" s="7"/>
      <c r="G1" s="8"/>
      <c r="H1" s="7"/>
      <c r="I1" s="8"/>
      <c r="J1" s="9"/>
      <c r="K1" s="9"/>
    </row>
    <row r="2" spans="1:11" ht="25.5" customHeight="1">
      <c r="A2" s="7" t="s">
        <v>27</v>
      </c>
      <c r="B2" s="7"/>
      <c r="C2" s="7"/>
      <c r="D2" s="7"/>
      <c r="E2" s="7"/>
      <c r="F2" s="7"/>
      <c r="G2" s="10"/>
      <c r="H2" s="11"/>
      <c r="I2" s="10" t="s">
        <v>32</v>
      </c>
      <c r="J2" s="12"/>
      <c r="K2" s="12"/>
    </row>
    <row r="3" spans="1:11" ht="25.5" customHeight="1">
      <c r="A3" s="7" t="s">
        <v>28</v>
      </c>
      <c r="B3" s="7"/>
      <c r="C3" s="7"/>
      <c r="D3" s="7"/>
      <c r="E3" s="7"/>
      <c r="F3" s="7"/>
      <c r="G3" s="10"/>
      <c r="H3" s="11"/>
      <c r="I3" s="10" t="s">
        <v>0</v>
      </c>
      <c r="J3" s="12"/>
      <c r="K3" s="12"/>
    </row>
    <row r="4" spans="1:11" ht="25.5" customHeight="1">
      <c r="A4" s="7" t="s">
        <v>29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5.5" customHeight="1">
      <c r="A5" s="7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5.5" customHeight="1">
      <c r="A6" s="7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5.5" customHeight="1">
      <c r="A7" s="7"/>
      <c r="B7" s="9"/>
      <c r="C7" s="9"/>
      <c r="D7" s="9"/>
      <c r="E7" s="9"/>
      <c r="F7" s="9"/>
      <c r="G7" s="9"/>
      <c r="H7" s="9"/>
      <c r="I7" s="9"/>
      <c r="J7" s="9"/>
      <c r="K7" s="9"/>
    </row>
    <row r="8" ht="25.5" customHeight="1">
      <c r="A8" s="1"/>
    </row>
    <row r="9" spans="2:9" ht="25.5" customHeight="1">
      <c r="B9" s="13" t="s">
        <v>51</v>
      </c>
      <c r="C9" s="1"/>
      <c r="D9" s="1"/>
      <c r="E9" s="1"/>
      <c r="F9" s="1"/>
      <c r="G9" s="1"/>
      <c r="H9" s="1"/>
      <c r="I9" s="1"/>
    </row>
    <row r="10" ht="25.5" customHeight="1"/>
    <row r="11" ht="25.5" customHeight="1" thickBot="1"/>
    <row r="12" spans="1:11" ht="30" customHeight="1">
      <c r="A12" s="2"/>
      <c r="B12" s="3"/>
      <c r="C12" s="17" t="s">
        <v>48</v>
      </c>
      <c r="D12" s="17"/>
      <c r="E12" s="17"/>
      <c r="F12" s="17"/>
      <c r="G12" s="18" t="s">
        <v>49</v>
      </c>
      <c r="H12" s="17"/>
      <c r="I12" s="17"/>
      <c r="J12" s="17"/>
      <c r="K12" s="19" t="s">
        <v>23</v>
      </c>
    </row>
    <row r="13" spans="1:11" ht="30" customHeight="1">
      <c r="A13" s="15" t="s">
        <v>1</v>
      </c>
      <c r="B13" s="16" t="s">
        <v>19</v>
      </c>
      <c r="C13" s="20" t="s">
        <v>18</v>
      </c>
      <c r="D13" s="21" t="s">
        <v>20</v>
      </c>
      <c r="E13" s="22" t="s">
        <v>21</v>
      </c>
      <c r="F13" s="23" t="s">
        <v>22</v>
      </c>
      <c r="G13" s="20" t="s">
        <v>18</v>
      </c>
      <c r="H13" s="21" t="s">
        <v>20</v>
      </c>
      <c r="I13" s="22" t="s">
        <v>21</v>
      </c>
      <c r="J13" s="21" t="s">
        <v>22</v>
      </c>
      <c r="K13" s="24" t="s">
        <v>24</v>
      </c>
    </row>
    <row r="14" spans="1:11" ht="30" customHeight="1" thickBot="1">
      <c r="A14" s="5"/>
      <c r="B14" s="4"/>
      <c r="C14" s="25" t="s">
        <v>2</v>
      </c>
      <c r="D14" s="26" t="s">
        <v>3</v>
      </c>
      <c r="E14" s="25" t="s">
        <v>2</v>
      </c>
      <c r="F14" s="26" t="s">
        <v>3</v>
      </c>
      <c r="G14" s="25" t="s">
        <v>2</v>
      </c>
      <c r="H14" s="26" t="s">
        <v>3</v>
      </c>
      <c r="I14" s="25" t="s">
        <v>2</v>
      </c>
      <c r="J14" s="26" t="s">
        <v>3</v>
      </c>
      <c r="K14" s="27" t="s">
        <v>25</v>
      </c>
    </row>
    <row r="15" spans="1:11" ht="30" customHeight="1">
      <c r="A15" s="6">
        <v>1</v>
      </c>
      <c r="B15" s="14" t="s">
        <v>44</v>
      </c>
      <c r="C15" s="28">
        <v>30</v>
      </c>
      <c r="D15" s="29" t="s">
        <v>53</v>
      </c>
      <c r="E15" s="30"/>
      <c r="F15" s="30"/>
      <c r="G15" s="30">
        <v>220</v>
      </c>
      <c r="H15" s="31">
        <f>SUM(220/140)</f>
        <v>1.5714285714285714</v>
      </c>
      <c r="I15" s="30"/>
      <c r="J15" s="30"/>
      <c r="K15" s="32" t="s">
        <v>4</v>
      </c>
    </row>
    <row r="16" spans="1:11" ht="30" customHeight="1">
      <c r="A16" s="6"/>
      <c r="B16" s="14" t="s">
        <v>33</v>
      </c>
      <c r="C16" s="28">
        <v>30</v>
      </c>
      <c r="D16" s="28"/>
      <c r="E16" s="30"/>
      <c r="F16" s="30"/>
      <c r="G16" s="30"/>
      <c r="H16" s="30"/>
      <c r="I16" s="30"/>
      <c r="J16" s="30"/>
      <c r="K16" s="33"/>
    </row>
    <row r="17" spans="1:11" ht="30" customHeight="1">
      <c r="A17" s="6"/>
      <c r="B17" s="34" t="s">
        <v>45</v>
      </c>
      <c r="C17" s="28">
        <v>30</v>
      </c>
      <c r="D17" s="28"/>
      <c r="E17" s="30"/>
      <c r="F17" s="30"/>
      <c r="G17" s="30"/>
      <c r="H17" s="30"/>
      <c r="I17" s="30"/>
      <c r="J17" s="30"/>
      <c r="K17" s="33"/>
    </row>
    <row r="18" spans="1:11" ht="30" customHeight="1">
      <c r="A18" s="6"/>
      <c r="B18" s="34" t="s">
        <v>46</v>
      </c>
      <c r="C18" s="28">
        <v>30</v>
      </c>
      <c r="D18" s="28" t="s">
        <v>62</v>
      </c>
      <c r="E18" s="30"/>
      <c r="F18" s="30"/>
      <c r="G18" s="30"/>
      <c r="H18" s="30"/>
      <c r="I18" s="30"/>
      <c r="J18" s="30"/>
      <c r="K18" s="33"/>
    </row>
    <row r="19" spans="1:11" ht="30" customHeight="1">
      <c r="A19" s="6"/>
      <c r="B19" s="14"/>
      <c r="C19" s="28">
        <v>30</v>
      </c>
      <c r="D19" s="28"/>
      <c r="E19" s="30"/>
      <c r="F19" s="30"/>
      <c r="G19" s="30"/>
      <c r="H19" s="30"/>
      <c r="I19" s="30"/>
      <c r="J19" s="30"/>
      <c r="K19" s="33"/>
    </row>
    <row r="20" spans="1:11" ht="30" customHeight="1">
      <c r="A20" s="6"/>
      <c r="B20" s="14"/>
      <c r="C20" s="28">
        <v>30</v>
      </c>
      <c r="D20" s="28"/>
      <c r="E20" s="30"/>
      <c r="F20" s="30"/>
      <c r="G20" s="30"/>
      <c r="H20" s="30"/>
      <c r="I20" s="30"/>
      <c r="J20" s="30"/>
      <c r="K20" s="33"/>
    </row>
    <row r="21" spans="1:11" ht="30" customHeight="1">
      <c r="A21" s="6"/>
      <c r="B21" s="14"/>
      <c r="C21" s="28">
        <v>30</v>
      </c>
      <c r="D21" s="28"/>
      <c r="E21" s="30"/>
      <c r="F21" s="30"/>
      <c r="G21" s="30"/>
      <c r="H21" s="30"/>
      <c r="I21" s="30"/>
      <c r="J21" s="30"/>
      <c r="K21" s="33"/>
    </row>
    <row r="22" spans="1:11" ht="30" customHeight="1">
      <c r="A22" s="6"/>
      <c r="B22" s="14"/>
      <c r="C22" s="28">
        <v>30</v>
      </c>
      <c r="D22" s="28"/>
      <c r="E22" s="30"/>
      <c r="F22" s="30"/>
      <c r="G22" s="30"/>
      <c r="H22" s="30"/>
      <c r="I22" s="30"/>
      <c r="J22" s="30"/>
      <c r="K22" s="33"/>
    </row>
    <row r="23" spans="1:11" ht="30" customHeight="1">
      <c r="A23" s="6"/>
      <c r="B23" s="14"/>
      <c r="C23" s="28">
        <v>30</v>
      </c>
      <c r="D23" s="28"/>
      <c r="E23" s="30"/>
      <c r="F23" s="30"/>
      <c r="G23" s="30"/>
      <c r="H23" s="30"/>
      <c r="I23" s="30"/>
      <c r="J23" s="30"/>
      <c r="K23" s="33"/>
    </row>
    <row r="24" spans="1:11" ht="30" customHeight="1">
      <c r="A24" s="6"/>
      <c r="B24" s="14"/>
      <c r="C24" s="28">
        <v>30</v>
      </c>
      <c r="D24" s="28"/>
      <c r="E24" s="30"/>
      <c r="F24" s="30"/>
      <c r="G24" s="30"/>
      <c r="H24" s="30"/>
      <c r="I24" s="30"/>
      <c r="J24" s="30"/>
      <c r="K24" s="33"/>
    </row>
    <row r="25" spans="1:11" ht="30" customHeight="1">
      <c r="A25" s="6"/>
      <c r="B25" s="14"/>
      <c r="C25" s="28">
        <v>30</v>
      </c>
      <c r="D25" s="28"/>
      <c r="E25" s="30"/>
      <c r="F25" s="30"/>
      <c r="G25" s="30"/>
      <c r="H25" s="30"/>
      <c r="I25" s="30"/>
      <c r="J25" s="30"/>
      <c r="K25" s="33"/>
    </row>
    <row r="26" spans="1:11" ht="30" customHeight="1" thickBot="1">
      <c r="A26" s="6"/>
      <c r="B26" s="14"/>
      <c r="C26" s="28">
        <v>30</v>
      </c>
      <c r="D26" s="28"/>
      <c r="E26" s="30"/>
      <c r="F26" s="30"/>
      <c r="G26" s="30"/>
      <c r="H26" s="30"/>
      <c r="I26" s="30"/>
      <c r="J26" s="30"/>
      <c r="K26" s="33"/>
    </row>
    <row r="27" spans="1:11" ht="30" customHeight="1">
      <c r="A27" s="35">
        <v>2</v>
      </c>
      <c r="B27" s="36" t="s">
        <v>34</v>
      </c>
      <c r="C27" s="37">
        <v>20</v>
      </c>
      <c r="D27" s="38">
        <f>300/140</f>
        <v>2.142857142857143</v>
      </c>
      <c r="E27" s="37"/>
      <c r="F27" s="39"/>
      <c r="G27" s="37">
        <v>400</v>
      </c>
      <c r="H27" s="38">
        <f>400/140</f>
        <v>2.857142857142857</v>
      </c>
      <c r="I27" s="37"/>
      <c r="J27" s="39"/>
      <c r="K27" s="40" t="s">
        <v>5</v>
      </c>
    </row>
    <row r="28" spans="1:11" ht="30" customHeight="1">
      <c r="A28" s="6"/>
      <c r="B28" s="14"/>
      <c r="C28" s="30">
        <v>50</v>
      </c>
      <c r="D28" s="34"/>
      <c r="E28" s="30"/>
      <c r="F28" s="34"/>
      <c r="G28" s="30"/>
      <c r="H28" s="34"/>
      <c r="I28" s="30"/>
      <c r="J28" s="34"/>
      <c r="K28" s="33"/>
    </row>
    <row r="29" spans="1:11" ht="30" customHeight="1">
      <c r="A29" s="6"/>
      <c r="B29" s="14"/>
      <c r="C29" s="30">
        <v>90</v>
      </c>
      <c r="D29" s="34"/>
      <c r="E29" s="30"/>
      <c r="F29" s="34"/>
      <c r="G29" s="30"/>
      <c r="H29" s="34"/>
      <c r="I29" s="30"/>
      <c r="J29" s="34"/>
      <c r="K29" s="33"/>
    </row>
    <row r="30" spans="1:11" ht="30" customHeight="1" thickBot="1">
      <c r="A30" s="41"/>
      <c r="B30" s="42"/>
      <c r="C30" s="43">
        <v>140</v>
      </c>
      <c r="D30" s="44"/>
      <c r="E30" s="43"/>
      <c r="F30" s="44"/>
      <c r="G30" s="43"/>
      <c r="H30" s="44"/>
      <c r="I30" s="43"/>
      <c r="J30" s="44"/>
      <c r="K30" s="45"/>
    </row>
    <row r="31" spans="1:11" ht="30" customHeight="1">
      <c r="A31" s="35">
        <v>3</v>
      </c>
      <c r="B31" s="51" t="s">
        <v>50</v>
      </c>
      <c r="C31" s="46">
        <v>30</v>
      </c>
      <c r="D31" s="39">
        <f>210/140</f>
        <v>1.5</v>
      </c>
      <c r="E31" s="37"/>
      <c r="F31" s="39"/>
      <c r="G31" s="37">
        <v>310</v>
      </c>
      <c r="H31" s="38">
        <f>310/140</f>
        <v>2.2142857142857144</v>
      </c>
      <c r="I31" s="37"/>
      <c r="J31" s="39"/>
      <c r="K31" s="40" t="s">
        <v>6</v>
      </c>
    </row>
    <row r="32" spans="1:11" ht="30" customHeight="1">
      <c r="A32" s="6"/>
      <c r="B32" s="53"/>
      <c r="C32" s="47">
        <v>40</v>
      </c>
      <c r="D32" s="34"/>
      <c r="E32" s="30"/>
      <c r="F32" s="34"/>
      <c r="G32" s="30"/>
      <c r="H32" s="34"/>
      <c r="I32" s="30"/>
      <c r="J32" s="34"/>
      <c r="K32" s="33"/>
    </row>
    <row r="33" spans="1:11" ht="30" customHeight="1">
      <c r="A33" s="6"/>
      <c r="B33" s="53"/>
      <c r="C33" s="47">
        <v>50</v>
      </c>
      <c r="D33" s="34"/>
      <c r="E33" s="30"/>
      <c r="F33" s="34"/>
      <c r="G33" s="30"/>
      <c r="H33" s="34"/>
      <c r="I33" s="30"/>
      <c r="J33" s="34"/>
      <c r="K33" s="33"/>
    </row>
    <row r="34" spans="1:11" ht="30" customHeight="1" thickBot="1">
      <c r="A34" s="41"/>
      <c r="B34" s="55"/>
      <c r="C34" s="48">
        <v>90</v>
      </c>
      <c r="D34" s="44"/>
      <c r="E34" s="43"/>
      <c r="F34" s="44"/>
      <c r="G34" s="43"/>
      <c r="H34" s="44"/>
      <c r="I34" s="43"/>
      <c r="J34" s="44"/>
      <c r="K34" s="45"/>
    </row>
    <row r="35" spans="1:11" ht="24.75" customHeight="1">
      <c r="A35" s="14"/>
      <c r="B35" s="1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24.75" customHeight="1" thickBot="1">
      <c r="A36" s="14"/>
      <c r="B36" s="14" t="s">
        <v>52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30" customHeight="1">
      <c r="A37" s="2"/>
      <c r="B37" s="3"/>
      <c r="C37" s="17" t="s">
        <v>48</v>
      </c>
      <c r="D37" s="17"/>
      <c r="E37" s="17"/>
      <c r="F37" s="17"/>
      <c r="G37" s="18" t="s">
        <v>49</v>
      </c>
      <c r="H37" s="17"/>
      <c r="I37" s="17"/>
      <c r="J37" s="17"/>
      <c r="K37" s="19" t="s">
        <v>23</v>
      </c>
    </row>
    <row r="38" spans="1:11" ht="30" customHeight="1">
      <c r="A38" s="15" t="s">
        <v>1</v>
      </c>
      <c r="B38" s="16" t="s">
        <v>19</v>
      </c>
      <c r="C38" s="20" t="s">
        <v>18</v>
      </c>
      <c r="D38" s="21" t="s">
        <v>20</v>
      </c>
      <c r="E38" s="22" t="s">
        <v>21</v>
      </c>
      <c r="F38" s="23" t="s">
        <v>22</v>
      </c>
      <c r="G38" s="20" t="s">
        <v>18</v>
      </c>
      <c r="H38" s="21" t="s">
        <v>20</v>
      </c>
      <c r="I38" s="22" t="s">
        <v>21</v>
      </c>
      <c r="J38" s="21" t="s">
        <v>22</v>
      </c>
      <c r="K38" s="24" t="s">
        <v>24</v>
      </c>
    </row>
    <row r="39" spans="1:11" ht="30" customHeight="1" thickBot="1">
      <c r="A39" s="5"/>
      <c r="B39" s="4"/>
      <c r="C39" s="25" t="s">
        <v>2</v>
      </c>
      <c r="D39" s="26" t="s">
        <v>3</v>
      </c>
      <c r="E39" s="25" t="s">
        <v>2</v>
      </c>
      <c r="F39" s="26" t="s">
        <v>3</v>
      </c>
      <c r="G39" s="25" t="s">
        <v>2</v>
      </c>
      <c r="H39" s="26" t="s">
        <v>3</v>
      </c>
      <c r="I39" s="25" t="s">
        <v>2</v>
      </c>
      <c r="J39" s="26" t="s">
        <v>3</v>
      </c>
      <c r="K39" s="27" t="s">
        <v>25</v>
      </c>
    </row>
    <row r="40" spans="1:11" ht="30" customHeight="1">
      <c r="A40" s="35">
        <v>4</v>
      </c>
      <c r="B40" s="36" t="s">
        <v>7</v>
      </c>
      <c r="C40" s="46">
        <v>40</v>
      </c>
      <c r="D40" s="39">
        <f>350/140</f>
        <v>2.5</v>
      </c>
      <c r="E40" s="37">
        <v>350</v>
      </c>
      <c r="F40" s="39">
        <f>350/140</f>
        <v>2.5</v>
      </c>
      <c r="G40" s="37">
        <v>450</v>
      </c>
      <c r="H40" s="38">
        <f>450/140</f>
        <v>3.2142857142857144</v>
      </c>
      <c r="I40" s="37">
        <v>450</v>
      </c>
      <c r="J40" s="38">
        <f>450/140</f>
        <v>3.2142857142857144</v>
      </c>
      <c r="K40" s="40" t="s">
        <v>8</v>
      </c>
    </row>
    <row r="41" spans="1:11" ht="30" customHeight="1">
      <c r="A41" s="6"/>
      <c r="B41" s="34" t="s">
        <v>47</v>
      </c>
      <c r="C41" s="47">
        <v>90</v>
      </c>
      <c r="D41" s="34"/>
      <c r="E41" s="30"/>
      <c r="F41" s="34"/>
      <c r="G41" s="30"/>
      <c r="H41" s="34"/>
      <c r="I41" s="30"/>
      <c r="J41" s="34"/>
      <c r="K41" s="33"/>
    </row>
    <row r="42" spans="1:11" ht="30" customHeight="1" thickBot="1">
      <c r="A42" s="41"/>
      <c r="B42" s="42"/>
      <c r="C42" s="48">
        <v>220</v>
      </c>
      <c r="D42" s="44"/>
      <c r="E42" s="43"/>
      <c r="F42" s="44"/>
      <c r="G42" s="43"/>
      <c r="H42" s="44"/>
      <c r="I42" s="43"/>
      <c r="J42" s="44"/>
      <c r="K42" s="45"/>
    </row>
    <row r="43" spans="1:11" ht="30" customHeight="1">
      <c r="A43" s="35">
        <v>5</v>
      </c>
      <c r="B43" s="36" t="s">
        <v>36</v>
      </c>
      <c r="C43" s="46">
        <v>20</v>
      </c>
      <c r="D43" s="38">
        <f>260/140</f>
        <v>1.8571428571428572</v>
      </c>
      <c r="E43" s="37">
        <v>360</v>
      </c>
      <c r="F43" s="38">
        <f>360/140</f>
        <v>2.5714285714285716</v>
      </c>
      <c r="G43" s="37">
        <v>360</v>
      </c>
      <c r="H43" s="38">
        <f>360/140</f>
        <v>2.5714285714285716</v>
      </c>
      <c r="I43" s="37">
        <v>460</v>
      </c>
      <c r="J43" s="38">
        <f>460/140</f>
        <v>3.2857142857142856</v>
      </c>
      <c r="K43" s="40" t="s">
        <v>9</v>
      </c>
    </row>
    <row r="44" spans="1:11" ht="30" customHeight="1">
      <c r="A44" s="6"/>
      <c r="B44" s="14" t="s">
        <v>37</v>
      </c>
      <c r="C44" s="47">
        <v>30</v>
      </c>
      <c r="D44" s="34"/>
      <c r="E44" s="30"/>
      <c r="F44" s="34"/>
      <c r="G44" s="30"/>
      <c r="H44" s="34"/>
      <c r="I44" s="30"/>
      <c r="J44" s="34"/>
      <c r="K44" s="33"/>
    </row>
    <row r="45" spans="1:11" ht="30" customHeight="1">
      <c r="A45" s="6"/>
      <c r="B45" s="14"/>
      <c r="C45" s="47">
        <v>90</v>
      </c>
      <c r="D45" s="34"/>
      <c r="E45" s="30"/>
      <c r="F45" s="34"/>
      <c r="G45" s="30"/>
      <c r="H45" s="34"/>
      <c r="I45" s="30"/>
      <c r="J45" s="34"/>
      <c r="K45" s="33"/>
    </row>
    <row r="46" spans="1:11" ht="30" customHeight="1" thickBot="1">
      <c r="A46" s="41"/>
      <c r="B46" s="42"/>
      <c r="C46" s="48">
        <v>120</v>
      </c>
      <c r="D46" s="44"/>
      <c r="E46" s="43"/>
      <c r="F46" s="44"/>
      <c r="G46" s="43"/>
      <c r="H46" s="44"/>
      <c r="I46" s="43"/>
      <c r="J46" s="44"/>
      <c r="K46" s="45"/>
    </row>
    <row r="47" spans="1:11" ht="30" customHeight="1">
      <c r="A47" s="50">
        <v>6</v>
      </c>
      <c r="B47" s="60" t="s">
        <v>59</v>
      </c>
      <c r="C47" s="57">
        <v>20</v>
      </c>
      <c r="D47" s="38" t="s">
        <v>63</v>
      </c>
      <c r="E47" s="37"/>
      <c r="F47" s="39"/>
      <c r="G47" s="37">
        <v>305</v>
      </c>
      <c r="H47" s="38">
        <f>305/140</f>
        <v>2.1785714285714284</v>
      </c>
      <c r="I47" s="37"/>
      <c r="J47" s="39"/>
      <c r="K47" s="40" t="s">
        <v>10</v>
      </c>
    </row>
    <row r="48" spans="1:11" ht="30" customHeight="1">
      <c r="A48" s="52"/>
      <c r="B48" s="61" t="s">
        <v>58</v>
      </c>
      <c r="C48" s="58">
        <v>45</v>
      </c>
      <c r="D48" s="34" t="s">
        <v>64</v>
      </c>
      <c r="E48" s="30"/>
      <c r="F48" s="34"/>
      <c r="G48" s="30"/>
      <c r="H48" s="34"/>
      <c r="I48" s="30"/>
      <c r="J48" s="34"/>
      <c r="K48" s="33"/>
    </row>
    <row r="49" spans="1:11" ht="30" customHeight="1">
      <c r="A49" s="52"/>
      <c r="B49" s="62" t="s">
        <v>45</v>
      </c>
      <c r="C49" s="58">
        <v>50</v>
      </c>
      <c r="D49" s="34"/>
      <c r="E49" s="30"/>
      <c r="F49" s="34"/>
      <c r="G49" s="30"/>
      <c r="H49" s="34"/>
      <c r="I49" s="30"/>
      <c r="J49" s="34"/>
      <c r="K49" s="33"/>
    </row>
    <row r="50" spans="1:11" ht="30" customHeight="1" thickBot="1">
      <c r="A50" s="54"/>
      <c r="B50" s="63" t="s">
        <v>46</v>
      </c>
      <c r="C50" s="59">
        <v>90</v>
      </c>
      <c r="D50" s="44"/>
      <c r="E50" s="43"/>
      <c r="F50" s="44"/>
      <c r="G50" s="43"/>
      <c r="H50" s="44"/>
      <c r="I50" s="43"/>
      <c r="J50" s="44"/>
      <c r="K50" s="45"/>
    </row>
    <row r="51" spans="1:11" ht="30" customHeight="1">
      <c r="A51" s="6">
        <v>7</v>
      </c>
      <c r="B51" s="14" t="s">
        <v>35</v>
      </c>
      <c r="C51" s="47">
        <v>50</v>
      </c>
      <c r="D51" s="49">
        <f>250/140</f>
        <v>1.7857142857142858</v>
      </c>
      <c r="E51" s="30"/>
      <c r="F51" s="34"/>
      <c r="G51" s="30">
        <v>350</v>
      </c>
      <c r="H51" s="49">
        <f>350/140</f>
        <v>2.5</v>
      </c>
      <c r="I51" s="30"/>
      <c r="J51" s="34"/>
      <c r="K51" s="33" t="s">
        <v>11</v>
      </c>
    </row>
    <row r="52" spans="1:11" ht="30" customHeight="1">
      <c r="A52" s="6"/>
      <c r="B52" s="14" t="s">
        <v>38</v>
      </c>
      <c r="C52" s="47">
        <v>50</v>
      </c>
      <c r="D52" s="34"/>
      <c r="E52" s="30"/>
      <c r="F52" s="34"/>
      <c r="G52" s="30"/>
      <c r="H52" s="34"/>
      <c r="I52" s="30"/>
      <c r="J52" s="34"/>
      <c r="K52" s="33"/>
    </row>
    <row r="53" spans="1:11" ht="30" customHeight="1">
      <c r="A53" s="6"/>
      <c r="B53" s="14"/>
      <c r="C53" s="47">
        <v>50</v>
      </c>
      <c r="D53" s="34"/>
      <c r="E53" s="30"/>
      <c r="F53" s="34"/>
      <c r="G53" s="30"/>
      <c r="H53" s="34"/>
      <c r="I53" s="30"/>
      <c r="J53" s="34"/>
      <c r="K53" s="33"/>
    </row>
    <row r="54" spans="1:11" ht="30" customHeight="1">
      <c r="A54" s="6"/>
      <c r="B54" s="14"/>
      <c r="C54" s="47">
        <v>50</v>
      </c>
      <c r="D54" s="34"/>
      <c r="E54" s="30"/>
      <c r="F54" s="34"/>
      <c r="G54" s="30"/>
      <c r="H54" s="34"/>
      <c r="I54" s="30"/>
      <c r="J54" s="34"/>
      <c r="K54" s="33"/>
    </row>
    <row r="55" spans="1:11" ht="30" customHeight="1" thickBot="1">
      <c r="A55" s="6"/>
      <c r="B55" s="14"/>
      <c r="C55" s="47">
        <v>50</v>
      </c>
      <c r="D55" s="34"/>
      <c r="E55" s="30"/>
      <c r="F55" s="34"/>
      <c r="G55" s="30"/>
      <c r="H55" s="34"/>
      <c r="I55" s="30"/>
      <c r="J55" s="34"/>
      <c r="K55" s="33"/>
    </row>
    <row r="56" spans="1:11" ht="30" customHeight="1">
      <c r="A56" s="50">
        <v>8</v>
      </c>
      <c r="B56" s="51" t="s">
        <v>39</v>
      </c>
      <c r="C56" s="46">
        <v>90</v>
      </c>
      <c r="D56" s="38">
        <f>180/140</f>
        <v>1.2857142857142858</v>
      </c>
      <c r="E56" s="37"/>
      <c r="F56" s="39"/>
      <c r="G56" s="37">
        <v>280</v>
      </c>
      <c r="H56" s="39">
        <f>280/140</f>
        <v>2</v>
      </c>
      <c r="I56" s="37"/>
      <c r="J56" s="39"/>
      <c r="K56" s="40" t="s">
        <v>12</v>
      </c>
    </row>
    <row r="57" spans="1:11" ht="30" customHeight="1" thickBot="1">
      <c r="A57" s="54"/>
      <c r="B57" s="55"/>
      <c r="C57" s="48">
        <v>90</v>
      </c>
      <c r="D57" s="44"/>
      <c r="E57" s="43"/>
      <c r="F57" s="44"/>
      <c r="G57" s="43"/>
      <c r="H57" s="44"/>
      <c r="I57" s="43"/>
      <c r="J57" s="44"/>
      <c r="K57" s="45"/>
    </row>
    <row r="58" spans="1:11" ht="30" customHeight="1">
      <c r="A58" s="52">
        <v>9</v>
      </c>
      <c r="B58" s="51" t="s">
        <v>61</v>
      </c>
      <c r="C58" s="46">
        <v>50</v>
      </c>
      <c r="D58" s="38">
        <f>150/140</f>
        <v>1.0714285714285714</v>
      </c>
      <c r="E58" s="37">
        <v>300</v>
      </c>
      <c r="F58" s="38">
        <f>300/140</f>
        <v>2.142857142857143</v>
      </c>
      <c r="G58" s="37">
        <v>250</v>
      </c>
      <c r="H58" s="38">
        <f>250/140</f>
        <v>1.7857142857142858</v>
      </c>
      <c r="I58" s="37">
        <v>400</v>
      </c>
      <c r="J58" s="38">
        <f>400/140</f>
        <v>2.857142857142857</v>
      </c>
      <c r="K58" s="33" t="s">
        <v>13</v>
      </c>
    </row>
    <row r="59" spans="1:11" ht="30" customHeight="1">
      <c r="A59" s="52"/>
      <c r="B59" s="53" t="s">
        <v>60</v>
      </c>
      <c r="C59" s="47">
        <v>50</v>
      </c>
      <c r="D59" s="34"/>
      <c r="E59" s="30"/>
      <c r="F59" s="34"/>
      <c r="G59" s="30"/>
      <c r="H59" s="34"/>
      <c r="I59" s="30"/>
      <c r="J59" s="34"/>
      <c r="K59" s="33"/>
    </row>
    <row r="60" spans="1:11" ht="30" customHeight="1" thickBot="1">
      <c r="A60" s="52"/>
      <c r="B60" s="55"/>
      <c r="C60" s="48">
        <v>50</v>
      </c>
      <c r="D60" s="44"/>
      <c r="E60" s="43"/>
      <c r="F60" s="44"/>
      <c r="G60" s="43"/>
      <c r="H60" s="44"/>
      <c r="I60" s="43"/>
      <c r="J60" s="44"/>
      <c r="K60" s="33"/>
    </row>
    <row r="61" spans="1:11" ht="30" customHeight="1">
      <c r="A61" s="50">
        <v>10</v>
      </c>
      <c r="B61" s="51" t="s">
        <v>54</v>
      </c>
      <c r="C61" s="37">
        <v>50</v>
      </c>
      <c r="D61" s="38">
        <f>300/140</f>
        <v>2.142857142857143</v>
      </c>
      <c r="E61" s="37"/>
      <c r="F61" s="39"/>
      <c r="G61" s="37">
        <v>400</v>
      </c>
      <c r="H61" s="38">
        <f>400/140</f>
        <v>2.857142857142857</v>
      </c>
      <c r="I61" s="37"/>
      <c r="J61" s="39"/>
      <c r="K61" s="40" t="s">
        <v>14</v>
      </c>
    </row>
    <row r="62" spans="1:11" ht="30" customHeight="1">
      <c r="A62" s="52"/>
      <c r="B62" s="53" t="s">
        <v>55</v>
      </c>
      <c r="C62" s="30">
        <v>50</v>
      </c>
      <c r="D62" s="34"/>
      <c r="E62" s="30"/>
      <c r="F62" s="34"/>
      <c r="G62" s="30"/>
      <c r="H62" s="34"/>
      <c r="I62" s="30"/>
      <c r="J62" s="34"/>
      <c r="K62" s="33"/>
    </row>
    <row r="63" spans="1:11" ht="30" customHeight="1">
      <c r="A63" s="52"/>
      <c r="B63" s="53" t="s">
        <v>56</v>
      </c>
      <c r="C63" s="30">
        <v>50</v>
      </c>
      <c r="D63" s="34"/>
      <c r="E63" s="30"/>
      <c r="F63" s="34"/>
      <c r="G63" s="30"/>
      <c r="H63" s="34"/>
      <c r="I63" s="30"/>
      <c r="J63" s="34"/>
      <c r="K63" s="33"/>
    </row>
    <row r="64" spans="1:11" ht="30" customHeight="1">
      <c r="A64" s="52"/>
      <c r="B64" s="53"/>
      <c r="C64" s="30">
        <v>50</v>
      </c>
      <c r="D64" s="34"/>
      <c r="E64" s="30"/>
      <c r="F64" s="34"/>
      <c r="G64" s="30"/>
      <c r="H64" s="34"/>
      <c r="I64" s="30"/>
      <c r="J64" s="34"/>
      <c r="K64" s="33"/>
    </row>
    <row r="65" spans="1:11" ht="30" customHeight="1">
      <c r="A65" s="52"/>
      <c r="B65" s="53"/>
      <c r="C65" s="30">
        <v>50</v>
      </c>
      <c r="D65" s="34"/>
      <c r="E65" s="30"/>
      <c r="F65" s="34"/>
      <c r="G65" s="30" t="s">
        <v>57</v>
      </c>
      <c r="H65" s="34"/>
      <c r="I65" s="30"/>
      <c r="J65" s="34"/>
      <c r="K65" s="33"/>
    </row>
    <row r="66" spans="1:11" ht="30" customHeight="1" thickBot="1">
      <c r="A66" s="54"/>
      <c r="B66" s="55"/>
      <c r="C66" s="43">
        <v>50</v>
      </c>
      <c r="D66" s="44"/>
      <c r="E66" s="43"/>
      <c r="F66" s="44"/>
      <c r="G66" s="43"/>
      <c r="H66" s="44"/>
      <c r="I66" s="43"/>
      <c r="J66" s="44"/>
      <c r="K66" s="45"/>
    </row>
    <row r="67" spans="1:11" ht="30" customHeight="1">
      <c r="A67" s="52">
        <v>11</v>
      </c>
      <c r="B67" s="53" t="s">
        <v>40</v>
      </c>
      <c r="C67" s="47">
        <v>50</v>
      </c>
      <c r="D67" s="49">
        <f>200/140</f>
        <v>1.4285714285714286</v>
      </c>
      <c r="E67" s="30"/>
      <c r="F67" s="34"/>
      <c r="G67" s="30">
        <v>300</v>
      </c>
      <c r="H67" s="49">
        <f>300/140</f>
        <v>2.142857142857143</v>
      </c>
      <c r="I67" s="30"/>
      <c r="J67" s="34"/>
      <c r="K67" s="33" t="s">
        <v>15</v>
      </c>
    </row>
    <row r="68" spans="1:11" ht="30" customHeight="1">
      <c r="A68" s="52"/>
      <c r="B68" s="53"/>
      <c r="C68" s="47">
        <v>50</v>
      </c>
      <c r="D68" s="34"/>
      <c r="E68" s="30"/>
      <c r="F68" s="34"/>
      <c r="G68" s="30"/>
      <c r="H68" s="34"/>
      <c r="I68" s="30"/>
      <c r="J68" s="34"/>
      <c r="K68" s="33"/>
    </row>
    <row r="69" spans="1:11" ht="30" customHeight="1">
      <c r="A69" s="52"/>
      <c r="B69" s="53"/>
      <c r="C69" s="47">
        <v>50</v>
      </c>
      <c r="D69" s="34"/>
      <c r="E69" s="30"/>
      <c r="F69" s="34"/>
      <c r="G69" s="30"/>
      <c r="H69" s="34"/>
      <c r="I69" s="30"/>
      <c r="J69" s="34"/>
      <c r="K69" s="33"/>
    </row>
    <row r="70" spans="1:11" ht="30" customHeight="1" thickBot="1">
      <c r="A70" s="52"/>
      <c r="B70" s="53"/>
      <c r="C70" s="47">
        <v>50</v>
      </c>
      <c r="D70" s="34"/>
      <c r="E70" s="30"/>
      <c r="F70" s="34"/>
      <c r="G70" s="30"/>
      <c r="H70" s="34"/>
      <c r="I70" s="30"/>
      <c r="J70" s="34"/>
      <c r="K70" s="33"/>
    </row>
    <row r="71" spans="1:11" ht="30" customHeight="1">
      <c r="A71" s="50">
        <v>12</v>
      </c>
      <c r="B71" s="51" t="s">
        <v>41</v>
      </c>
      <c r="C71" s="46">
        <v>20</v>
      </c>
      <c r="D71" s="38">
        <f>110/140</f>
        <v>0.7857142857142857</v>
      </c>
      <c r="E71" s="37"/>
      <c r="F71" s="39"/>
      <c r="G71" s="37">
        <v>210</v>
      </c>
      <c r="H71" s="39">
        <f>210/140</f>
        <v>1.5</v>
      </c>
      <c r="I71" s="37"/>
      <c r="J71" s="39"/>
      <c r="K71" s="40" t="s">
        <v>16</v>
      </c>
    </row>
    <row r="72" spans="1:11" ht="30" customHeight="1" thickBot="1">
      <c r="A72" s="54"/>
      <c r="B72" s="55" t="s">
        <v>42</v>
      </c>
      <c r="C72" s="48">
        <v>90</v>
      </c>
      <c r="D72" s="44"/>
      <c r="E72" s="43"/>
      <c r="F72" s="44"/>
      <c r="G72" s="43"/>
      <c r="H72" s="44"/>
      <c r="I72" s="43"/>
      <c r="J72" s="44"/>
      <c r="K72" s="45"/>
    </row>
    <row r="73" spans="1:11" ht="30" customHeight="1">
      <c r="A73" s="50">
        <v>13</v>
      </c>
      <c r="B73" s="51" t="s">
        <v>43</v>
      </c>
      <c r="C73" s="46">
        <v>20</v>
      </c>
      <c r="D73" s="38">
        <f>110/140</f>
        <v>0.7857142857142857</v>
      </c>
      <c r="E73" s="37"/>
      <c r="F73" s="39"/>
      <c r="G73" s="37">
        <v>210</v>
      </c>
      <c r="H73" s="39">
        <f>210/140</f>
        <v>1.5</v>
      </c>
      <c r="I73" s="37"/>
      <c r="J73" s="39"/>
      <c r="K73" s="40" t="s">
        <v>17</v>
      </c>
    </row>
    <row r="74" spans="1:11" ht="30" customHeight="1" thickBot="1">
      <c r="A74" s="54"/>
      <c r="B74" s="55"/>
      <c r="C74" s="48">
        <v>90</v>
      </c>
      <c r="D74" s="44"/>
      <c r="E74" s="43"/>
      <c r="F74" s="44"/>
      <c r="G74" s="43"/>
      <c r="H74" s="44"/>
      <c r="I74" s="43"/>
      <c r="J74" s="44"/>
      <c r="K74" s="45"/>
    </row>
    <row r="75" spans="1:11" ht="26.25" customHeight="1">
      <c r="A75" s="14"/>
      <c r="B75" s="14"/>
      <c r="C75" s="56"/>
      <c r="D75" s="34"/>
      <c r="E75" s="34"/>
      <c r="F75" s="34"/>
      <c r="G75" s="34"/>
      <c r="H75" s="34"/>
      <c r="I75" s="34"/>
      <c r="J75" s="34"/>
      <c r="K75" s="34"/>
    </row>
    <row r="76" spans="1:11" ht="24.75" customHeight="1">
      <c r="A76" s="14"/>
      <c r="B76" s="14" t="s">
        <v>52</v>
      </c>
      <c r="C76" s="56"/>
      <c r="D76" s="34"/>
      <c r="E76" s="34"/>
      <c r="F76" s="34"/>
      <c r="G76" s="34"/>
      <c r="H76" s="34"/>
      <c r="I76" s="34"/>
      <c r="J76" s="34"/>
      <c r="K76" s="34"/>
    </row>
    <row r="79" spans="1:11" ht="25.5" customHeight="1">
      <c r="A79" s="7" t="s">
        <v>26</v>
      </c>
      <c r="B79" s="7"/>
      <c r="C79" s="7"/>
      <c r="D79" s="7"/>
      <c r="E79" s="7"/>
      <c r="F79" s="7"/>
      <c r="G79" s="8"/>
      <c r="H79" s="7"/>
      <c r="I79" s="8"/>
      <c r="J79" s="9"/>
      <c r="K79" s="9"/>
    </row>
    <row r="80" spans="1:11" ht="25.5" customHeight="1">
      <c r="A80" s="7" t="s">
        <v>27</v>
      </c>
      <c r="B80" s="7"/>
      <c r="C80" s="7"/>
      <c r="D80" s="7"/>
      <c r="E80" s="7"/>
      <c r="F80" s="7"/>
      <c r="G80" s="10"/>
      <c r="H80" s="11"/>
      <c r="I80" s="10" t="s">
        <v>32</v>
      </c>
      <c r="J80" s="12"/>
      <c r="K80" s="12"/>
    </row>
    <row r="81" spans="1:11" ht="25.5" customHeight="1">
      <c r="A81" s="7" t="s">
        <v>28</v>
      </c>
      <c r="B81" s="7"/>
      <c r="C81" s="7"/>
      <c r="D81" s="7"/>
      <c r="E81" s="7"/>
      <c r="F81" s="7"/>
      <c r="G81" s="10"/>
      <c r="H81" s="11"/>
      <c r="I81" s="10" t="s">
        <v>0</v>
      </c>
      <c r="J81" s="12"/>
      <c r="K81" s="12"/>
    </row>
    <row r="82" spans="1:11" ht="25.5" customHeight="1">
      <c r="A82" s="7" t="s">
        <v>29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5.5" customHeight="1">
      <c r="A83" s="7" t="s">
        <v>30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5.5" customHeight="1">
      <c r="A84" s="7" t="s">
        <v>31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5.5" customHeight="1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5.5" customHeight="1">
      <c r="A86" s="7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ht="25.5" customHeight="1">
      <c r="A87" s="1"/>
    </row>
    <row r="88" spans="2:9" ht="25.5" customHeight="1">
      <c r="B88" s="13" t="s">
        <v>65</v>
      </c>
      <c r="C88" s="1"/>
      <c r="D88" s="1"/>
      <c r="E88" s="1"/>
      <c r="F88" s="1"/>
      <c r="G88" s="1"/>
      <c r="H88" s="1"/>
      <c r="I88" s="1"/>
    </row>
    <row r="89" spans="2:9" ht="25.5" customHeight="1">
      <c r="B89" s="13"/>
      <c r="C89" s="1"/>
      <c r="D89" s="1"/>
      <c r="E89" s="1"/>
      <c r="F89" s="1"/>
      <c r="G89" s="1"/>
      <c r="H89" s="1"/>
      <c r="I89" s="1"/>
    </row>
    <row r="90" ht="25.5" customHeight="1"/>
    <row r="91" ht="25.5" customHeight="1" thickBot="1"/>
    <row r="92" spans="1:11" ht="30" customHeight="1">
      <c r="A92" s="2"/>
      <c r="B92" s="3"/>
      <c r="C92" s="17" t="s">
        <v>48</v>
      </c>
      <c r="D92" s="17"/>
      <c r="E92" s="17"/>
      <c r="F92" s="17"/>
      <c r="G92" s="18" t="s">
        <v>49</v>
      </c>
      <c r="H92" s="17"/>
      <c r="I92" s="17"/>
      <c r="J92" s="17"/>
      <c r="K92" s="19" t="s">
        <v>23</v>
      </c>
    </row>
    <row r="93" spans="1:11" ht="30" customHeight="1">
      <c r="A93" s="15" t="s">
        <v>1</v>
      </c>
      <c r="B93" s="16" t="s">
        <v>19</v>
      </c>
      <c r="C93" s="20" t="s">
        <v>18</v>
      </c>
      <c r="D93" s="21" t="s">
        <v>20</v>
      </c>
      <c r="E93" s="22" t="s">
        <v>21</v>
      </c>
      <c r="F93" s="23" t="s">
        <v>22</v>
      </c>
      <c r="G93" s="20" t="s">
        <v>18</v>
      </c>
      <c r="H93" s="21" t="s">
        <v>20</v>
      </c>
      <c r="I93" s="22" t="s">
        <v>21</v>
      </c>
      <c r="J93" s="21" t="s">
        <v>22</v>
      </c>
      <c r="K93" s="24" t="s">
        <v>24</v>
      </c>
    </row>
    <row r="94" spans="1:11" ht="30" customHeight="1" thickBot="1">
      <c r="A94" s="5"/>
      <c r="B94" s="4"/>
      <c r="C94" s="25" t="s">
        <v>2</v>
      </c>
      <c r="D94" s="26" t="s">
        <v>3</v>
      </c>
      <c r="E94" s="25" t="s">
        <v>2</v>
      </c>
      <c r="F94" s="26" t="s">
        <v>3</v>
      </c>
      <c r="G94" s="25" t="s">
        <v>2</v>
      </c>
      <c r="H94" s="26" t="s">
        <v>3</v>
      </c>
      <c r="I94" s="25" t="s">
        <v>2</v>
      </c>
      <c r="J94" s="26" t="s">
        <v>3</v>
      </c>
      <c r="K94" s="27" t="s">
        <v>25</v>
      </c>
    </row>
    <row r="95" spans="1:11" ht="30" customHeight="1">
      <c r="A95" s="6">
        <v>1</v>
      </c>
      <c r="B95" s="14" t="s">
        <v>66</v>
      </c>
      <c r="C95" s="28">
        <v>50</v>
      </c>
      <c r="D95" s="29">
        <v>1.1</v>
      </c>
      <c r="E95" s="30"/>
      <c r="F95" s="30"/>
      <c r="G95" s="30">
        <v>250</v>
      </c>
      <c r="H95" s="31">
        <v>1.8</v>
      </c>
      <c r="I95" s="30"/>
      <c r="J95" s="30"/>
      <c r="K95" s="32" t="s">
        <v>69</v>
      </c>
    </row>
    <row r="96" spans="1:11" ht="30" customHeight="1" thickBot="1">
      <c r="A96" s="6"/>
      <c r="B96" s="14"/>
      <c r="C96" s="28">
        <v>100</v>
      </c>
      <c r="D96" s="28"/>
      <c r="E96" s="30"/>
      <c r="F96" s="30"/>
      <c r="G96" s="30"/>
      <c r="H96" s="30"/>
      <c r="I96" s="30"/>
      <c r="J96" s="30"/>
      <c r="K96" s="33"/>
    </row>
    <row r="97" spans="1:11" ht="30" customHeight="1">
      <c r="A97" s="35">
        <v>2</v>
      </c>
      <c r="B97" s="36" t="s">
        <v>68</v>
      </c>
      <c r="C97" s="37">
        <v>100</v>
      </c>
      <c r="D97" s="38">
        <v>1.8</v>
      </c>
      <c r="E97" s="37">
        <v>350</v>
      </c>
      <c r="F97" s="39">
        <v>2.5</v>
      </c>
      <c r="G97" s="37">
        <v>350</v>
      </c>
      <c r="H97" s="38">
        <v>2.5</v>
      </c>
      <c r="I97" s="37">
        <v>450</v>
      </c>
      <c r="J97" s="39">
        <v>3.2</v>
      </c>
      <c r="K97" s="40" t="s">
        <v>70</v>
      </c>
    </row>
    <row r="98" spans="1:11" ht="30" customHeight="1" thickBot="1">
      <c r="A98" s="41"/>
      <c r="B98" s="42" t="s">
        <v>67</v>
      </c>
      <c r="C98" s="43">
        <v>150</v>
      </c>
      <c r="D98" s="44"/>
      <c r="E98" s="43"/>
      <c r="F98" s="44"/>
      <c r="G98" s="43"/>
      <c r="H98" s="44"/>
      <c r="I98" s="43"/>
      <c r="J98" s="44"/>
      <c r="K98" s="45"/>
    </row>
    <row r="99" spans="1:11" ht="30" customHeight="1">
      <c r="A99" s="14"/>
      <c r="B99" s="14"/>
      <c r="C99" s="34"/>
      <c r="D99" s="34"/>
      <c r="E99" s="34"/>
      <c r="F99" s="34"/>
      <c r="G99" s="34"/>
      <c r="H99" s="34"/>
      <c r="I99" s="34"/>
      <c r="J99" s="34"/>
      <c r="K99" s="34"/>
    </row>
    <row r="100" ht="30" customHeight="1"/>
    <row r="101" ht="30.75" customHeight="1">
      <c r="B101" s="14" t="s">
        <v>52</v>
      </c>
    </row>
  </sheetData>
  <sheetProtection/>
  <printOptions/>
  <pageMargins left="0.75" right="0.75" top="1" bottom="0.52" header="0.5" footer="0.5"/>
  <pageSetup horizontalDpi="600" verticalDpi="600" orientation="portrait" scale="70" r:id="rId1"/>
  <rowBreaks count="2" manualBreakCount="2">
    <brk id="36" max="10" man="1"/>
    <brk id="7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75" zoomScaleNormal="75" workbookViewId="0" topLeftCell="A28">
      <selection activeCell="N40" sqref="N40"/>
    </sheetView>
  </sheetViews>
  <sheetFormatPr defaultColWidth="9.140625" defaultRowHeight="12.75"/>
  <cols>
    <col min="1" max="1" width="6.57421875" style="0" customWidth="1"/>
    <col min="2" max="2" width="40.7109375" style="0" customWidth="1"/>
    <col min="3" max="3" width="9.28125" style="0" bestFit="1" customWidth="1"/>
    <col min="4" max="4" width="9.7109375" style="0" bestFit="1" customWidth="1"/>
    <col min="5" max="10" width="9.28125" style="0" bestFit="1" customWidth="1"/>
    <col min="11" max="11" width="15.00390625" style="0" customWidth="1"/>
  </cols>
  <sheetData>
    <row r="1" spans="1:11" ht="25.5" customHeight="1">
      <c r="A1" s="7" t="s">
        <v>26</v>
      </c>
      <c r="B1" s="7"/>
      <c r="C1" s="7"/>
      <c r="D1" s="7"/>
      <c r="E1" s="7"/>
      <c r="F1" s="7"/>
      <c r="G1" s="8"/>
      <c r="H1" s="7"/>
      <c r="I1" s="8"/>
      <c r="J1" s="9"/>
      <c r="K1" s="9"/>
    </row>
    <row r="2" spans="1:11" ht="25.5" customHeight="1">
      <c r="A2" s="7" t="s">
        <v>27</v>
      </c>
      <c r="B2" s="7"/>
      <c r="C2" s="7"/>
      <c r="D2" s="7"/>
      <c r="E2" s="7"/>
      <c r="F2" s="7"/>
      <c r="G2" s="10"/>
      <c r="H2" s="11"/>
      <c r="I2" s="10"/>
      <c r="J2" s="12"/>
      <c r="K2" s="12"/>
    </row>
    <row r="3" spans="1:11" ht="25.5" customHeight="1">
      <c r="A3" s="7" t="s">
        <v>114</v>
      </c>
      <c r="B3" s="7"/>
      <c r="C3" s="7"/>
      <c r="D3" s="7"/>
      <c r="E3" s="7"/>
      <c r="F3" s="7"/>
      <c r="G3" s="10"/>
      <c r="H3" s="11"/>
      <c r="I3" s="10"/>
      <c r="J3" s="12"/>
      <c r="K3" s="12"/>
    </row>
    <row r="4" spans="1:11" ht="25.5" customHeight="1">
      <c r="A4" s="7" t="s">
        <v>29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5.5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</row>
    <row r="6" ht="25.5" customHeight="1">
      <c r="A6" s="1"/>
    </row>
    <row r="7" spans="2:9" ht="25.5" customHeight="1">
      <c r="B7" s="13" t="s">
        <v>115</v>
      </c>
      <c r="C7" s="1"/>
      <c r="D7" s="1"/>
      <c r="E7" s="1"/>
      <c r="F7" s="1"/>
      <c r="G7" s="1"/>
      <c r="H7" s="1"/>
      <c r="I7" s="1"/>
    </row>
    <row r="8" ht="25.5" customHeight="1"/>
    <row r="9" ht="25.5" customHeight="1" thickBot="1"/>
    <row r="10" spans="1:11" ht="30" customHeight="1">
      <c r="A10" s="2"/>
      <c r="B10" s="3"/>
      <c r="C10" s="17" t="s">
        <v>48</v>
      </c>
      <c r="D10" s="17"/>
      <c r="E10" s="17"/>
      <c r="F10" s="17"/>
      <c r="G10" s="18" t="s">
        <v>49</v>
      </c>
      <c r="H10" s="17"/>
      <c r="I10" s="17"/>
      <c r="J10" s="17"/>
      <c r="K10" s="19" t="s">
        <v>23</v>
      </c>
    </row>
    <row r="11" spans="1:11" ht="30" customHeight="1">
      <c r="A11" s="15" t="s">
        <v>1</v>
      </c>
      <c r="B11" s="16" t="s">
        <v>19</v>
      </c>
      <c r="C11" s="20" t="s">
        <v>18</v>
      </c>
      <c r="D11" s="21" t="s">
        <v>20</v>
      </c>
      <c r="E11" s="22" t="s">
        <v>21</v>
      </c>
      <c r="F11" s="23" t="s">
        <v>22</v>
      </c>
      <c r="G11" s="20" t="s">
        <v>18</v>
      </c>
      <c r="H11" s="21" t="s">
        <v>20</v>
      </c>
      <c r="I11" s="22" t="s">
        <v>21</v>
      </c>
      <c r="J11" s="21" t="s">
        <v>22</v>
      </c>
      <c r="K11" s="24" t="s">
        <v>24</v>
      </c>
    </row>
    <row r="12" spans="1:11" ht="30" customHeight="1" thickBot="1">
      <c r="A12" s="5"/>
      <c r="B12" s="4"/>
      <c r="C12" s="25" t="s">
        <v>2</v>
      </c>
      <c r="D12" s="26" t="s">
        <v>113</v>
      </c>
      <c r="E12" s="25" t="s">
        <v>2</v>
      </c>
      <c r="F12" s="26" t="s">
        <v>113</v>
      </c>
      <c r="G12" s="25" t="s">
        <v>2</v>
      </c>
      <c r="H12" s="26" t="s">
        <v>113</v>
      </c>
      <c r="I12" s="25" t="s">
        <v>2</v>
      </c>
      <c r="J12" s="26" t="s">
        <v>113</v>
      </c>
      <c r="K12" s="27" t="s">
        <v>25</v>
      </c>
    </row>
    <row r="13" spans="1:11" ht="30" customHeight="1">
      <c r="A13" s="6">
        <v>1</v>
      </c>
      <c r="B13" s="14" t="s">
        <v>85</v>
      </c>
      <c r="C13" s="28">
        <v>30</v>
      </c>
      <c r="D13" s="29"/>
      <c r="E13" s="30"/>
      <c r="F13" s="30"/>
      <c r="G13" s="30">
        <v>220</v>
      </c>
      <c r="H13" s="31">
        <f>SUM(G13/100)</f>
        <v>2.2</v>
      </c>
      <c r="I13" s="30"/>
      <c r="J13" s="30"/>
      <c r="K13" s="32" t="s">
        <v>71</v>
      </c>
    </row>
    <row r="14" spans="1:11" ht="30" customHeight="1">
      <c r="A14" s="6"/>
      <c r="B14" s="14" t="s">
        <v>33</v>
      </c>
      <c r="C14" s="28">
        <v>30</v>
      </c>
      <c r="D14" s="29"/>
      <c r="E14" s="30"/>
      <c r="F14" s="30"/>
      <c r="G14" s="30"/>
      <c r="H14" s="30"/>
      <c r="I14" s="30"/>
      <c r="J14" s="30"/>
      <c r="K14" s="33"/>
    </row>
    <row r="15" spans="1:11" ht="30" customHeight="1">
      <c r="A15" s="6"/>
      <c r="B15" s="34" t="s">
        <v>86</v>
      </c>
      <c r="C15" s="28">
        <v>30</v>
      </c>
      <c r="D15" s="29" t="s">
        <v>106</v>
      </c>
      <c r="E15" s="30"/>
      <c r="F15" s="30"/>
      <c r="G15" s="30"/>
      <c r="H15" s="30"/>
      <c r="I15" s="30"/>
      <c r="J15" s="30"/>
      <c r="K15" s="33"/>
    </row>
    <row r="16" spans="1:11" ht="30" customHeight="1">
      <c r="A16" s="6"/>
      <c r="B16" s="34" t="s">
        <v>87</v>
      </c>
      <c r="C16" s="28">
        <v>30</v>
      </c>
      <c r="D16" s="28" t="s">
        <v>107</v>
      </c>
      <c r="E16" s="30"/>
      <c r="F16" s="30"/>
      <c r="G16" s="30"/>
      <c r="H16" s="30"/>
      <c r="I16" s="30"/>
      <c r="J16" s="30"/>
      <c r="K16" s="33"/>
    </row>
    <row r="17" spans="1:11" ht="30" customHeight="1">
      <c r="A17" s="6"/>
      <c r="B17" s="14"/>
      <c r="C17" s="28">
        <v>30</v>
      </c>
      <c r="D17" s="28"/>
      <c r="E17" s="30"/>
      <c r="F17" s="30"/>
      <c r="G17" s="30"/>
      <c r="H17" s="30"/>
      <c r="I17" s="30"/>
      <c r="J17" s="30"/>
      <c r="K17" s="33"/>
    </row>
    <row r="18" spans="1:11" ht="30" customHeight="1">
      <c r="A18" s="6"/>
      <c r="B18" s="14"/>
      <c r="C18" s="28">
        <v>30</v>
      </c>
      <c r="D18" s="28"/>
      <c r="E18" s="30"/>
      <c r="F18" s="30"/>
      <c r="G18" s="30"/>
      <c r="H18" s="30"/>
      <c r="I18" s="30"/>
      <c r="J18" s="30"/>
      <c r="K18" s="33"/>
    </row>
    <row r="19" spans="1:11" ht="30" customHeight="1">
      <c r="A19" s="6"/>
      <c r="B19" s="14"/>
      <c r="C19" s="28">
        <v>30</v>
      </c>
      <c r="D19" s="28"/>
      <c r="E19" s="30"/>
      <c r="F19" s="30"/>
      <c r="G19" s="30"/>
      <c r="H19" s="30"/>
      <c r="I19" s="30"/>
      <c r="J19" s="30"/>
      <c r="K19" s="33"/>
    </row>
    <row r="20" spans="1:11" ht="30" customHeight="1">
      <c r="A20" s="6"/>
      <c r="B20" s="14"/>
      <c r="C20" s="28">
        <v>30</v>
      </c>
      <c r="D20" s="28"/>
      <c r="E20" s="30"/>
      <c r="F20" s="30"/>
      <c r="G20" s="30"/>
      <c r="H20" s="30"/>
      <c r="I20" s="30"/>
      <c r="J20" s="30"/>
      <c r="K20" s="33"/>
    </row>
    <row r="21" spans="1:11" ht="30" customHeight="1">
      <c r="A21" s="6"/>
      <c r="B21" s="14"/>
      <c r="C21" s="28">
        <v>30</v>
      </c>
      <c r="D21" s="28"/>
      <c r="E21" s="30"/>
      <c r="F21" s="30"/>
      <c r="G21" s="30"/>
      <c r="H21" s="30"/>
      <c r="I21" s="30"/>
      <c r="J21" s="30"/>
      <c r="K21" s="33"/>
    </row>
    <row r="22" spans="1:11" ht="30" customHeight="1">
      <c r="A22" s="6"/>
      <c r="B22" s="14"/>
      <c r="C22" s="28">
        <v>30</v>
      </c>
      <c r="D22" s="28"/>
      <c r="E22" s="30"/>
      <c r="F22" s="30"/>
      <c r="G22" s="30"/>
      <c r="H22" s="30"/>
      <c r="I22" s="30"/>
      <c r="J22" s="30"/>
      <c r="K22" s="33"/>
    </row>
    <row r="23" spans="1:11" ht="30" customHeight="1">
      <c r="A23" s="6"/>
      <c r="B23" s="14"/>
      <c r="C23" s="28">
        <v>30</v>
      </c>
      <c r="D23" s="28"/>
      <c r="E23" s="30"/>
      <c r="F23" s="30"/>
      <c r="G23" s="30"/>
      <c r="H23" s="30"/>
      <c r="I23" s="30"/>
      <c r="J23" s="30"/>
      <c r="K23" s="33"/>
    </row>
    <row r="24" spans="1:11" ht="30" customHeight="1" thickBot="1">
      <c r="A24" s="6"/>
      <c r="B24" s="14"/>
      <c r="C24" s="28">
        <v>30</v>
      </c>
      <c r="D24" s="28"/>
      <c r="E24" s="30"/>
      <c r="F24" s="30"/>
      <c r="G24" s="30"/>
      <c r="H24" s="30"/>
      <c r="I24" s="30"/>
      <c r="J24" s="30"/>
      <c r="K24" s="33"/>
    </row>
    <row r="25" spans="1:11" ht="30" customHeight="1">
      <c r="A25" s="35">
        <v>2</v>
      </c>
      <c r="B25" s="36" t="s">
        <v>88</v>
      </c>
      <c r="C25" s="37">
        <v>40</v>
      </c>
      <c r="D25" s="38">
        <f>SUM(((C25+C26+C27+C28)/100))</f>
        <v>3.2</v>
      </c>
      <c r="E25" s="37"/>
      <c r="F25" s="39"/>
      <c r="G25" s="37">
        <v>420</v>
      </c>
      <c r="H25" s="38">
        <f>SUM(G25/100)</f>
        <v>4.2</v>
      </c>
      <c r="I25" s="37"/>
      <c r="J25" s="39"/>
      <c r="K25" s="40" t="s">
        <v>72</v>
      </c>
    </row>
    <row r="26" spans="1:11" ht="30" customHeight="1">
      <c r="A26" s="6"/>
      <c r="B26" s="14"/>
      <c r="C26" s="30">
        <v>50</v>
      </c>
      <c r="D26" s="34"/>
      <c r="E26" s="30"/>
      <c r="F26" s="34"/>
      <c r="G26" s="30"/>
      <c r="H26" s="34"/>
      <c r="I26" s="30"/>
      <c r="J26" s="34"/>
      <c r="K26" s="33"/>
    </row>
    <row r="27" spans="1:11" ht="30" customHeight="1">
      <c r="A27" s="6"/>
      <c r="B27" s="14"/>
      <c r="C27" s="30">
        <v>80</v>
      </c>
      <c r="D27" s="34"/>
      <c r="E27" s="30"/>
      <c r="F27" s="34"/>
      <c r="G27" s="30"/>
      <c r="H27" s="34"/>
      <c r="I27" s="30"/>
      <c r="J27" s="34"/>
      <c r="K27" s="33"/>
    </row>
    <row r="28" spans="1:11" ht="30" customHeight="1" thickBot="1">
      <c r="A28" s="41"/>
      <c r="B28" s="42"/>
      <c r="C28" s="43">
        <v>150</v>
      </c>
      <c r="D28" s="44"/>
      <c r="E28" s="43"/>
      <c r="F28" s="44"/>
      <c r="G28" s="43"/>
      <c r="H28" s="44"/>
      <c r="I28" s="43"/>
      <c r="J28" s="44"/>
      <c r="K28" s="45"/>
    </row>
    <row r="29" spans="1:11" ht="30" customHeight="1">
      <c r="A29" s="35">
        <v>3</v>
      </c>
      <c r="B29" s="51" t="s">
        <v>89</v>
      </c>
      <c r="C29" s="46">
        <v>10</v>
      </c>
      <c r="D29" s="39">
        <f>SUM(((C29+C30+C31+C32)/100))</f>
        <v>2</v>
      </c>
      <c r="E29" s="37"/>
      <c r="F29" s="39"/>
      <c r="G29" s="37">
        <v>300</v>
      </c>
      <c r="H29" s="38">
        <f>SUM(G29/100)</f>
        <v>3</v>
      </c>
      <c r="I29" s="37"/>
      <c r="J29" s="39"/>
      <c r="K29" s="40" t="s">
        <v>73</v>
      </c>
    </row>
    <row r="30" spans="1:11" ht="30" customHeight="1">
      <c r="A30" s="6"/>
      <c r="B30" s="53"/>
      <c r="C30" s="47">
        <v>20</v>
      </c>
      <c r="D30" s="34"/>
      <c r="E30" s="30"/>
      <c r="F30" s="34"/>
      <c r="G30" s="30"/>
      <c r="H30" s="34"/>
      <c r="I30" s="30"/>
      <c r="J30" s="34"/>
      <c r="K30" s="33"/>
    </row>
    <row r="31" spans="1:11" ht="30" customHeight="1">
      <c r="A31" s="6"/>
      <c r="B31" s="53"/>
      <c r="C31" s="47">
        <v>50</v>
      </c>
      <c r="D31" s="34"/>
      <c r="E31" s="30"/>
      <c r="F31" s="34"/>
      <c r="G31" s="30"/>
      <c r="H31" s="34"/>
      <c r="I31" s="30"/>
      <c r="J31" s="34"/>
      <c r="K31" s="33"/>
    </row>
    <row r="32" spans="1:11" ht="30" customHeight="1" thickBot="1">
      <c r="A32" s="41"/>
      <c r="B32" s="55"/>
      <c r="C32" s="48">
        <v>120</v>
      </c>
      <c r="D32" s="44"/>
      <c r="E32" s="43"/>
      <c r="F32" s="44"/>
      <c r="G32" s="43"/>
      <c r="H32" s="44"/>
      <c r="I32" s="43"/>
      <c r="J32" s="44"/>
      <c r="K32" s="45"/>
    </row>
    <row r="33" spans="1:11" ht="30" customHeight="1">
      <c r="A33" s="35">
        <v>4</v>
      </c>
      <c r="B33" s="36" t="s">
        <v>90</v>
      </c>
      <c r="C33" s="64">
        <v>150</v>
      </c>
      <c r="D33" s="37">
        <f>SUM(((C33+C34)/100))</f>
        <v>3.5</v>
      </c>
      <c r="E33" s="65">
        <v>350</v>
      </c>
      <c r="F33" s="39">
        <f>350/100</f>
        <v>3.5</v>
      </c>
      <c r="G33" s="37">
        <v>450</v>
      </c>
      <c r="H33" s="38">
        <f>450/100</f>
        <v>4.5</v>
      </c>
      <c r="I33" s="37">
        <v>450</v>
      </c>
      <c r="J33" s="38">
        <f>450/100</f>
        <v>4.5</v>
      </c>
      <c r="K33" s="40" t="s">
        <v>74</v>
      </c>
    </row>
    <row r="34" spans="1:11" ht="30" customHeight="1" thickBot="1">
      <c r="A34" s="41"/>
      <c r="B34" s="42"/>
      <c r="C34" s="66">
        <v>200</v>
      </c>
      <c r="D34" s="43"/>
      <c r="E34" s="67"/>
      <c r="F34" s="44"/>
      <c r="G34" s="43"/>
      <c r="H34" s="44"/>
      <c r="I34" s="43"/>
      <c r="J34" s="44"/>
      <c r="K34" s="45"/>
    </row>
    <row r="35" spans="1:11" ht="30" customHeight="1">
      <c r="A35" s="6">
        <v>5</v>
      </c>
      <c r="B35" s="14" t="s">
        <v>91</v>
      </c>
      <c r="C35" s="47">
        <v>50</v>
      </c>
      <c r="D35" s="34">
        <f>SUM(((C35+C36)/100))</f>
        <v>10.5</v>
      </c>
      <c r="E35" s="30"/>
      <c r="F35" s="49"/>
      <c r="G35" s="30">
        <v>1150</v>
      </c>
      <c r="H35" s="49">
        <f>1150/100</f>
        <v>11.5</v>
      </c>
      <c r="I35" s="30"/>
      <c r="J35" s="49"/>
      <c r="K35" s="33" t="s">
        <v>75</v>
      </c>
    </row>
    <row r="36" spans="1:11" ht="30" customHeight="1" thickBot="1">
      <c r="A36" s="41"/>
      <c r="B36" s="42" t="s">
        <v>92</v>
      </c>
      <c r="C36" s="48">
        <v>1000</v>
      </c>
      <c r="D36" s="44"/>
      <c r="E36" s="43"/>
      <c r="F36" s="44"/>
      <c r="G36" s="43"/>
      <c r="H36" s="44"/>
      <c r="I36" s="43"/>
      <c r="J36" s="44"/>
      <c r="K36" s="45"/>
    </row>
    <row r="37" spans="1:11" ht="30" customHeight="1">
      <c r="A37" s="35">
        <v>6</v>
      </c>
      <c r="B37" s="36" t="s">
        <v>93</v>
      </c>
      <c r="C37" s="46">
        <v>10</v>
      </c>
      <c r="D37" s="38" t="s">
        <v>108</v>
      </c>
      <c r="E37" s="37"/>
      <c r="F37" s="39"/>
      <c r="G37" s="37">
        <v>320</v>
      </c>
      <c r="H37" s="38">
        <f>320/100</f>
        <v>3.2</v>
      </c>
      <c r="I37" s="37"/>
      <c r="J37" s="39"/>
      <c r="K37" s="40" t="s">
        <v>76</v>
      </c>
    </row>
    <row r="38" spans="1:11" ht="30" customHeight="1">
      <c r="A38" s="6"/>
      <c r="B38" s="34" t="s">
        <v>86</v>
      </c>
      <c r="C38" s="47">
        <v>20</v>
      </c>
      <c r="D38" s="34" t="s">
        <v>109</v>
      </c>
      <c r="E38" s="30"/>
      <c r="F38" s="34"/>
      <c r="G38" s="30"/>
      <c r="H38" s="34"/>
      <c r="I38" s="30"/>
      <c r="J38" s="34"/>
      <c r="K38" s="33"/>
    </row>
    <row r="39" spans="1:11" ht="30" customHeight="1">
      <c r="A39" s="6"/>
      <c r="B39" s="34" t="s">
        <v>94</v>
      </c>
      <c r="C39" s="47">
        <v>70</v>
      </c>
      <c r="D39" s="34"/>
      <c r="E39" s="30"/>
      <c r="F39" s="34"/>
      <c r="G39" s="30"/>
      <c r="H39" s="34"/>
      <c r="I39" s="30"/>
      <c r="J39" s="34"/>
      <c r="K39" s="33"/>
    </row>
    <row r="40" spans="1:11" ht="30" customHeight="1" thickBot="1">
      <c r="A40" s="41"/>
      <c r="B40" s="42"/>
      <c r="C40" s="48">
        <v>120</v>
      </c>
      <c r="D40" s="44"/>
      <c r="E40" s="43"/>
      <c r="F40" s="44"/>
      <c r="G40" s="43"/>
      <c r="H40" s="44"/>
      <c r="I40" s="43"/>
      <c r="J40" s="44"/>
      <c r="K40" s="45"/>
    </row>
    <row r="41" spans="1:11" ht="30" customHeight="1">
      <c r="A41" s="6">
        <v>7</v>
      </c>
      <c r="B41" s="14" t="s">
        <v>95</v>
      </c>
      <c r="C41" s="47">
        <v>50</v>
      </c>
      <c r="D41" s="49">
        <f>260/100</f>
        <v>2.6</v>
      </c>
      <c r="E41" s="30"/>
      <c r="F41" s="34"/>
      <c r="G41" s="30">
        <v>360</v>
      </c>
      <c r="H41" s="49">
        <f>360/100</f>
        <v>3.6</v>
      </c>
      <c r="I41" s="30"/>
      <c r="J41" s="34"/>
      <c r="K41" s="33" t="s">
        <v>77</v>
      </c>
    </row>
    <row r="42" spans="1:11" ht="30" customHeight="1">
      <c r="A42" s="6"/>
      <c r="B42" s="14"/>
      <c r="C42" s="47">
        <v>60</v>
      </c>
      <c r="D42" s="34"/>
      <c r="E42" s="30"/>
      <c r="F42" s="34"/>
      <c r="G42" s="30"/>
      <c r="H42" s="34"/>
      <c r="I42" s="30"/>
      <c r="J42" s="34"/>
      <c r="K42" s="33"/>
    </row>
    <row r="43" spans="1:11" ht="30" customHeight="1">
      <c r="A43" s="6"/>
      <c r="B43" s="14"/>
      <c r="C43" s="47">
        <v>70</v>
      </c>
      <c r="D43" s="34"/>
      <c r="E43" s="30"/>
      <c r="F43" s="34"/>
      <c r="G43" s="30"/>
      <c r="H43" s="34"/>
      <c r="I43" s="30"/>
      <c r="J43" s="34"/>
      <c r="K43" s="33"/>
    </row>
    <row r="44" spans="1:11" ht="30" customHeight="1" thickBot="1">
      <c r="A44" s="6"/>
      <c r="B44" s="14"/>
      <c r="C44" s="47">
        <v>80</v>
      </c>
      <c r="D44" s="34"/>
      <c r="E44" s="30"/>
      <c r="F44" s="34"/>
      <c r="G44" s="30"/>
      <c r="H44" s="34"/>
      <c r="I44" s="30"/>
      <c r="J44" s="34"/>
      <c r="K44" s="33"/>
    </row>
    <row r="45" spans="1:11" ht="30" customHeight="1">
      <c r="A45" s="35">
        <v>8</v>
      </c>
      <c r="B45" s="36" t="s">
        <v>96</v>
      </c>
      <c r="C45" s="46">
        <v>70</v>
      </c>
      <c r="D45" s="38">
        <f>280/100</f>
        <v>2.8</v>
      </c>
      <c r="E45" s="37"/>
      <c r="F45" s="39"/>
      <c r="G45" s="37">
        <v>380</v>
      </c>
      <c r="H45" s="39">
        <v>3.8</v>
      </c>
      <c r="I45" s="37"/>
      <c r="J45" s="39"/>
      <c r="K45" s="40" t="s">
        <v>78</v>
      </c>
    </row>
    <row r="46" spans="1:11" ht="30" customHeight="1">
      <c r="A46" s="6"/>
      <c r="B46" s="14" t="s">
        <v>97</v>
      </c>
      <c r="C46" s="47">
        <v>70</v>
      </c>
      <c r="D46" s="49"/>
      <c r="E46" s="30"/>
      <c r="F46" s="34"/>
      <c r="G46" s="30"/>
      <c r="H46" s="34"/>
      <c r="I46" s="30"/>
      <c r="J46" s="34"/>
      <c r="K46" s="33"/>
    </row>
    <row r="47" spans="1:11" ht="30" customHeight="1">
      <c r="A47" s="6"/>
      <c r="B47" s="14"/>
      <c r="C47" s="47">
        <v>70</v>
      </c>
      <c r="D47" s="49"/>
      <c r="E47" s="30"/>
      <c r="F47" s="34"/>
      <c r="G47" s="30"/>
      <c r="H47" s="34"/>
      <c r="I47" s="30"/>
      <c r="J47" s="34"/>
      <c r="K47" s="33"/>
    </row>
    <row r="48" spans="1:11" ht="30" customHeight="1" thickBot="1">
      <c r="A48" s="41"/>
      <c r="B48" s="42"/>
      <c r="C48" s="48">
        <v>70</v>
      </c>
      <c r="D48" s="68"/>
      <c r="E48" s="43"/>
      <c r="F48" s="44"/>
      <c r="G48" s="43"/>
      <c r="H48" s="44"/>
      <c r="I48" s="43"/>
      <c r="J48" s="44"/>
      <c r="K48" s="45"/>
    </row>
    <row r="49" spans="1:11" ht="30" customHeight="1">
      <c r="A49" s="52">
        <v>9</v>
      </c>
      <c r="B49" s="53" t="s">
        <v>98</v>
      </c>
      <c r="C49" s="47">
        <v>70</v>
      </c>
      <c r="D49" s="49">
        <f>280/100</f>
        <v>2.8</v>
      </c>
      <c r="E49" s="30"/>
      <c r="F49" s="49"/>
      <c r="G49" s="30">
        <v>380</v>
      </c>
      <c r="H49" s="49">
        <f>380/100</f>
        <v>3.8</v>
      </c>
      <c r="I49" s="30"/>
      <c r="J49" s="49"/>
      <c r="K49" s="33" t="s">
        <v>79</v>
      </c>
    </row>
    <row r="50" spans="1:11" ht="30" customHeight="1">
      <c r="A50" s="52"/>
      <c r="B50" s="53"/>
      <c r="C50" s="47">
        <v>70</v>
      </c>
      <c r="D50" s="49"/>
      <c r="E50" s="30"/>
      <c r="F50" s="49"/>
      <c r="G50" s="30"/>
      <c r="H50" s="49"/>
      <c r="I50" s="30"/>
      <c r="J50" s="49"/>
      <c r="K50" s="33"/>
    </row>
    <row r="51" spans="1:11" ht="30" customHeight="1">
      <c r="A51" s="52"/>
      <c r="B51" s="53"/>
      <c r="C51" s="47">
        <v>70</v>
      </c>
      <c r="D51" s="49"/>
      <c r="E51" s="30"/>
      <c r="F51" s="49"/>
      <c r="G51" s="30"/>
      <c r="H51" s="49"/>
      <c r="I51" s="30"/>
      <c r="J51" s="49"/>
      <c r="K51" s="33"/>
    </row>
    <row r="52" spans="1:11" ht="30" customHeight="1" thickBot="1">
      <c r="A52" s="52"/>
      <c r="B52" s="53"/>
      <c r="C52" s="47">
        <v>70</v>
      </c>
      <c r="D52" s="49"/>
      <c r="E52" s="30"/>
      <c r="F52" s="49"/>
      <c r="G52" s="30"/>
      <c r="H52" s="49"/>
      <c r="I52" s="30"/>
      <c r="J52" s="49"/>
      <c r="K52" s="33"/>
    </row>
    <row r="53" spans="1:11" ht="30" customHeight="1">
      <c r="A53" s="50">
        <v>10</v>
      </c>
      <c r="B53" s="51" t="s">
        <v>91</v>
      </c>
      <c r="C53" s="37">
        <v>80</v>
      </c>
      <c r="D53" s="38">
        <f>160/100</f>
        <v>1.6</v>
      </c>
      <c r="E53" s="37"/>
      <c r="F53" s="39"/>
      <c r="G53" s="37">
        <v>260</v>
      </c>
      <c r="H53" s="38">
        <f>260/100</f>
        <v>2.6</v>
      </c>
      <c r="I53" s="37"/>
      <c r="J53" s="39"/>
      <c r="K53" s="40" t="s">
        <v>80</v>
      </c>
    </row>
    <row r="54" spans="1:11" ht="30" customHeight="1" thickBot="1">
      <c r="A54" s="54"/>
      <c r="B54" s="53" t="s">
        <v>99</v>
      </c>
      <c r="C54" s="43">
        <v>80</v>
      </c>
      <c r="D54" s="44"/>
      <c r="E54" s="43"/>
      <c r="F54" s="44"/>
      <c r="G54" s="43"/>
      <c r="H54" s="44"/>
      <c r="I54" s="43"/>
      <c r="J54" s="44"/>
      <c r="K54" s="45"/>
    </row>
    <row r="55" spans="1:11" ht="30" customHeight="1">
      <c r="A55" s="50">
        <v>11</v>
      </c>
      <c r="B55" s="51" t="s">
        <v>100</v>
      </c>
      <c r="C55" s="46">
        <v>40</v>
      </c>
      <c r="D55" s="38">
        <f>140/100</f>
        <v>1.4</v>
      </c>
      <c r="E55" s="37">
        <v>250</v>
      </c>
      <c r="F55" s="39">
        <f>SUM(E55/100)</f>
        <v>2.5</v>
      </c>
      <c r="G55" s="37">
        <v>240</v>
      </c>
      <c r="H55" s="38">
        <f>240/100</f>
        <v>2.4</v>
      </c>
      <c r="I55" s="37">
        <v>350</v>
      </c>
      <c r="J55" s="39">
        <f>SUM(I55/100)</f>
        <v>3.5</v>
      </c>
      <c r="K55" s="40" t="s">
        <v>81</v>
      </c>
    </row>
    <row r="56" spans="1:11" ht="30" customHeight="1" thickBot="1">
      <c r="A56" s="54"/>
      <c r="B56" s="55" t="s">
        <v>101</v>
      </c>
      <c r="C56" s="48">
        <v>100</v>
      </c>
      <c r="D56" s="44"/>
      <c r="E56" s="43"/>
      <c r="F56" s="44"/>
      <c r="G56" s="43"/>
      <c r="H56" s="44"/>
      <c r="I56" s="43"/>
      <c r="J56" s="44"/>
      <c r="K56" s="45"/>
    </row>
    <row r="57" spans="1:11" ht="30" customHeight="1">
      <c r="A57" s="50">
        <v>12</v>
      </c>
      <c r="B57" s="51" t="s">
        <v>40</v>
      </c>
      <c r="C57" s="46">
        <v>50</v>
      </c>
      <c r="D57" s="38">
        <f>200/100</f>
        <v>2</v>
      </c>
      <c r="E57" s="37"/>
      <c r="F57" s="38"/>
      <c r="G57" s="37">
        <v>300</v>
      </c>
      <c r="H57" s="38">
        <f>300/100</f>
        <v>3</v>
      </c>
      <c r="I57" s="37"/>
      <c r="J57" s="38"/>
      <c r="K57" s="40" t="s">
        <v>82</v>
      </c>
    </row>
    <row r="58" spans="1:11" ht="30" customHeight="1">
      <c r="A58" s="52"/>
      <c r="B58" s="53"/>
      <c r="C58" s="47">
        <v>50</v>
      </c>
      <c r="D58" s="49"/>
      <c r="E58" s="30"/>
      <c r="F58" s="49"/>
      <c r="G58" s="30"/>
      <c r="H58" s="49"/>
      <c r="I58" s="30"/>
      <c r="J58" s="49"/>
      <c r="K58" s="33"/>
    </row>
    <row r="59" spans="1:11" ht="30" customHeight="1">
      <c r="A59" s="52"/>
      <c r="B59" s="53"/>
      <c r="C59" s="47">
        <v>50</v>
      </c>
      <c r="D59" s="49"/>
      <c r="E59" s="30"/>
      <c r="F59" s="49"/>
      <c r="G59" s="30"/>
      <c r="H59" s="49"/>
      <c r="I59" s="30"/>
      <c r="J59" s="49"/>
      <c r="K59" s="33"/>
    </row>
    <row r="60" spans="1:11" ht="30" customHeight="1" thickBot="1">
      <c r="A60" s="54"/>
      <c r="B60" s="55"/>
      <c r="C60" s="48">
        <v>50</v>
      </c>
      <c r="D60" s="68"/>
      <c r="E60" s="43"/>
      <c r="F60" s="68"/>
      <c r="G60" s="43"/>
      <c r="H60" s="68"/>
      <c r="I60" s="43"/>
      <c r="J60" s="68"/>
      <c r="K60" s="45"/>
    </row>
    <row r="61" spans="1:11" ht="30" customHeight="1">
      <c r="A61" s="52">
        <v>13</v>
      </c>
      <c r="B61" s="53" t="s">
        <v>102</v>
      </c>
      <c r="C61" s="47">
        <v>20</v>
      </c>
      <c r="D61" s="49">
        <f>250/100</f>
        <v>2.5</v>
      </c>
      <c r="E61" s="30"/>
      <c r="F61" s="49"/>
      <c r="G61" s="30">
        <v>350</v>
      </c>
      <c r="H61" s="49">
        <f>350/100</f>
        <v>3.5</v>
      </c>
      <c r="I61" s="30"/>
      <c r="J61" s="49"/>
      <c r="K61" s="33" t="s">
        <v>83</v>
      </c>
    </row>
    <row r="62" spans="1:11" ht="30" customHeight="1">
      <c r="A62" s="52"/>
      <c r="B62" s="53" t="s">
        <v>103</v>
      </c>
      <c r="C62" s="47">
        <v>30</v>
      </c>
      <c r="D62" s="49"/>
      <c r="E62" s="30"/>
      <c r="F62" s="49"/>
      <c r="G62" s="30"/>
      <c r="H62" s="49"/>
      <c r="I62" s="30"/>
      <c r="J62" s="49"/>
      <c r="K62" s="33"/>
    </row>
    <row r="63" spans="1:11" ht="30" customHeight="1" thickBot="1">
      <c r="A63" s="54"/>
      <c r="B63" s="55"/>
      <c r="C63" s="48">
        <v>200</v>
      </c>
      <c r="D63" s="68"/>
      <c r="E63" s="43"/>
      <c r="F63" s="68"/>
      <c r="G63" s="43"/>
      <c r="H63" s="68"/>
      <c r="I63" s="43"/>
      <c r="J63" s="68"/>
      <c r="K63" s="45"/>
    </row>
    <row r="64" spans="1:11" ht="30" customHeight="1">
      <c r="A64" s="50">
        <v>14</v>
      </c>
      <c r="B64" s="51" t="s">
        <v>104</v>
      </c>
      <c r="C64" s="46">
        <v>50</v>
      </c>
      <c r="D64" s="38">
        <f>150/100</f>
        <v>1.5</v>
      </c>
      <c r="E64" s="37"/>
      <c r="F64" s="39"/>
      <c r="G64" s="37">
        <v>250</v>
      </c>
      <c r="H64" s="39">
        <f>250/100</f>
        <v>2.5</v>
      </c>
      <c r="I64" s="37"/>
      <c r="J64" s="39"/>
      <c r="K64" s="40" t="s">
        <v>84</v>
      </c>
    </row>
    <row r="65" spans="1:11" ht="30" customHeight="1" thickBot="1">
      <c r="A65" s="52"/>
      <c r="B65" s="53" t="s">
        <v>105</v>
      </c>
      <c r="C65" s="47">
        <v>100</v>
      </c>
      <c r="D65" s="34"/>
      <c r="E65" s="30"/>
      <c r="F65" s="34"/>
      <c r="G65" s="30"/>
      <c r="H65" s="34"/>
      <c r="I65" s="30"/>
      <c r="J65" s="34"/>
      <c r="K65" s="33"/>
    </row>
    <row r="66" spans="1:11" ht="30" customHeight="1">
      <c r="A66" s="50">
        <v>15</v>
      </c>
      <c r="B66" s="51" t="s">
        <v>110</v>
      </c>
      <c r="C66" s="69">
        <v>40</v>
      </c>
      <c r="D66" s="73">
        <v>2.9</v>
      </c>
      <c r="E66" s="39">
        <v>350</v>
      </c>
      <c r="F66" s="37">
        <v>3.5</v>
      </c>
      <c r="G66" s="39">
        <v>390</v>
      </c>
      <c r="H66" s="37">
        <v>3.9</v>
      </c>
      <c r="I66" s="39">
        <v>450</v>
      </c>
      <c r="J66" s="37">
        <v>4.5</v>
      </c>
      <c r="K66" s="70" t="s">
        <v>112</v>
      </c>
    </row>
    <row r="67" spans="1:11" ht="30" customHeight="1" thickBot="1">
      <c r="A67" s="54"/>
      <c r="B67" s="55" t="s">
        <v>111</v>
      </c>
      <c r="C67" s="71">
        <v>250</v>
      </c>
      <c r="D67" s="43"/>
      <c r="E67" s="44"/>
      <c r="F67" s="43"/>
      <c r="G67" s="44"/>
      <c r="H67" s="43"/>
      <c r="I67" s="44"/>
      <c r="J67" s="43"/>
      <c r="K67" s="72"/>
    </row>
    <row r="68" spans="1:11" ht="30" customHeight="1">
      <c r="A68" s="14"/>
      <c r="B68" s="14"/>
      <c r="C68" s="56"/>
      <c r="D68" s="34"/>
      <c r="E68" s="34"/>
      <c r="F68" s="34"/>
      <c r="G68" s="34"/>
      <c r="H68" s="34"/>
      <c r="I68" s="34"/>
      <c r="J68" s="34"/>
      <c r="K68" s="34"/>
    </row>
    <row r="69" ht="30" customHeight="1">
      <c r="B69" s="14"/>
    </row>
  </sheetData>
  <sheetProtection/>
  <printOptions/>
  <pageMargins left="0.75" right="0.75" top="1" bottom="0.62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LUME</dc:creator>
  <cp:keywords/>
  <dc:description/>
  <cp:lastModifiedBy>mirela.spaho</cp:lastModifiedBy>
  <cp:lastPrinted>2010-09-24T09:44:00Z</cp:lastPrinted>
  <dcterms:created xsi:type="dcterms:W3CDTF">2001-11-08T18:34:59Z</dcterms:created>
  <dcterms:modified xsi:type="dcterms:W3CDTF">2012-04-10T09:23:13Z</dcterms:modified>
  <cp:category/>
  <cp:version/>
  <cp:contentType/>
  <cp:contentStatus/>
</cp:coreProperties>
</file>